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-MARKETING\MARKETING TOOLS\ADDED VALUE CONTENT\CALCULATOR\2015-version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C38" i="1"/>
  <c r="H20" i="1"/>
  <c r="H19" i="1" l="1"/>
  <c r="H18" i="1"/>
  <c r="H17" i="1"/>
  <c r="C12" i="1"/>
  <c r="C27" i="1"/>
  <c r="B27" i="1"/>
  <c r="I32" i="1" s="1"/>
  <c r="B12" i="1"/>
  <c r="H16" i="1" l="1"/>
  <c r="I30" i="1"/>
  <c r="I31" i="1" s="1"/>
  <c r="I16" i="1"/>
  <c r="J16" i="1" l="1"/>
  <c r="K16" i="1" s="1"/>
  <c r="I17" i="1"/>
  <c r="J17" i="1" l="1"/>
  <c r="K17" i="1" s="1"/>
  <c r="I18" i="1"/>
  <c r="J18" i="1" l="1"/>
  <c r="K18" i="1" s="1"/>
  <c r="I19" i="1"/>
  <c r="I20" i="1" l="1"/>
  <c r="J20" i="1" s="1"/>
  <c r="J19" i="1"/>
  <c r="K19" i="1" s="1"/>
  <c r="K20" i="1" l="1"/>
  <c r="I33" i="1" l="1"/>
</calcChain>
</file>

<file path=xl/sharedStrings.xml><?xml version="1.0" encoding="utf-8"?>
<sst xmlns="http://schemas.openxmlformats.org/spreadsheetml/2006/main" count="60" uniqueCount="49">
  <si>
    <t>Baselines</t>
  </si>
  <si>
    <t>Employee Yearly Salary [$]</t>
  </si>
  <si>
    <t>Shift per day [Unit]</t>
  </si>
  <si>
    <t>Employee on a Shift [Unit]</t>
  </si>
  <si>
    <t>Dowtime Cost</t>
  </si>
  <si>
    <t>Scrap Part Cost</t>
  </si>
  <si>
    <t>Jig and Process Enhancement Cost [$]</t>
  </si>
  <si>
    <t>Yearly Cost</t>
  </si>
  <si>
    <t>Blog Post Example</t>
  </si>
  <si>
    <t>Your Application</t>
  </si>
  <si>
    <t>Investment</t>
  </si>
  <si>
    <t>Robot [$]</t>
  </si>
  <si>
    <t>Gripper [$]</t>
  </si>
  <si>
    <t>Part Presentation Fixture [$]</t>
  </si>
  <si>
    <t>Vision System [$]</t>
  </si>
  <si>
    <t>Monitoring System [$]</t>
  </si>
  <si>
    <t>Other Peripherals [$]</t>
  </si>
  <si>
    <t>Cleaning System [$]</t>
  </si>
  <si>
    <t>Physical Barriers [$]</t>
  </si>
  <si>
    <t>Robot to Machine Interface [$]</t>
  </si>
  <si>
    <t>Taxes, Transportation Fees, … [$]</t>
  </si>
  <si>
    <t xml:space="preserve">Integration </t>
  </si>
  <si>
    <t>Starting Investement</t>
  </si>
  <si>
    <t>Potential Scenario</t>
  </si>
  <si>
    <t>Cost of a Robotic Cell</t>
  </si>
  <si>
    <t>Estimated Yearly Maintenance Cost</t>
  </si>
  <si>
    <t>Year</t>
  </si>
  <si>
    <t>Robot System Cost</t>
  </si>
  <si>
    <t>(Starting Investment, Maintenance, ...)</t>
  </si>
  <si>
    <t>Yearly Savings</t>
  </si>
  <si>
    <t>(Actual Scenario - Potential Scenario)</t>
  </si>
  <si>
    <t>Yearly Cash Flow</t>
  </si>
  <si>
    <t>(Yearly Savings - Robot System Cost)</t>
  </si>
  <si>
    <t>Cummulative</t>
  </si>
  <si>
    <t>Robot Cell Hourly Rate [$/hr]:</t>
  </si>
  <si>
    <t>Hours per Shift [Unit]</t>
  </si>
  <si>
    <t>Weeks Worked per Year [Unit]</t>
  </si>
  <si>
    <t>Total Savings [$]:</t>
  </si>
  <si>
    <t>Employee Yearly Salary and Benefits [$]</t>
  </si>
  <si>
    <t>Shifts per day [Unit]</t>
  </si>
  <si>
    <t>Downtime Cost</t>
  </si>
  <si>
    <t>Time of Reimbursement [Years]:</t>
  </si>
  <si>
    <t>Time of Reimbursement [Months]:</t>
  </si>
  <si>
    <t>(Return on Investment)</t>
  </si>
  <si>
    <t>(Total robotic cell cost / total robot working time)</t>
  </si>
  <si>
    <t>(Cummulative savings after 5 years)</t>
  </si>
  <si>
    <t>Related Articles:</t>
  </si>
  <si>
    <t>How Long to Payback my Robot Investment?</t>
  </si>
  <si>
    <t>Buying a Robot is Cheaper Than Outsourcing to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</si>
</sst>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44" fontId="0" fillId="2" borderId="1" xfId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164" fontId="0" fillId="2" borderId="1" xfId="0" applyNumberFormat="1" applyFill="1" applyBorder="1" applyProtection="1"/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1" xfId="1" applyNumberFormat="1" applyFont="1" applyFill="1" applyBorder="1" applyAlignment="1" applyProtection="1">
      <alignment horizontal="center" vertical="center"/>
      <protection locked="0"/>
    </xf>
    <xf numFmtId="164" fontId="0" fillId="3" borderId="1" xfId="1" applyNumberFormat="1" applyFont="1" applyFill="1" applyBorder="1" applyProtection="1">
      <protection locked="0"/>
    </xf>
    <xf numFmtId="1" fontId="0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right"/>
    </xf>
    <xf numFmtId="0" fontId="6" fillId="0" borderId="0" xfId="2" applyAlignment="1">
      <alignment horizontal="left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Robotic</a:t>
            </a:r>
            <a:r>
              <a:rPr lang="fr-CA" baseline="0"/>
              <a:t> Cell Integration Analysis</a:t>
            </a:r>
            <a:endParaRPr lang="fr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58209017802488"/>
          <c:y val="0.11506398553987439"/>
          <c:w val="0.68063629426513372"/>
          <c:h val="0.79692928035887978"/>
        </c:manualLayout>
      </c:layout>
      <c:barChart>
        <c:barDir val="col"/>
        <c:grouping val="clustered"/>
        <c:varyColors val="0"/>
        <c:ser>
          <c:idx val="0"/>
          <c:order val="0"/>
          <c:tx>
            <c:v>Robot System Cost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Sheet1!$H$16:$H$20</c:f>
              <c:numCache>
                <c:formatCode>_ * #\ ##0_)\ "$"_ ;_ * \(#\ ##0\)\ "$"_ ;_ * "-"??_)\ "$"_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v>Yearly Savings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Sheet1!$I$16:$I$20</c:f>
              <c:numCache>
                <c:formatCode>_ * #\ ##0_)\ "$"_ ;_ * \(#\ ##0\)\ "$"_ ;_ * "-"??_)\ "$"_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v>Yearly Cash Flow</c:v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val>
            <c:numRef>
              <c:f>Sheet1!$J$16:$J$20</c:f>
              <c:numCache>
                <c:formatCode>_ * #\ ##0_)\ "$"_ ;_ * \(#\ ##0\)\ "$"_ ;_ * "-"??_)\ "$"_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15768"/>
        <c:axId val="351116160"/>
      </c:barChart>
      <c:catAx>
        <c:axId val="35111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Time [Year]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116160"/>
        <c:crosses val="autoZero"/>
        <c:auto val="1"/>
        <c:lblAlgn val="ctr"/>
        <c:lblOffset val="100"/>
        <c:noMultiLvlLbl val="0"/>
      </c:catAx>
      <c:valAx>
        <c:axId val="3511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)\ &quot;$&quot;_ ;_ * \(#\ ##0\)\ &quot;$&quot;_ ;_ * &quot;-&quot;??_)\ &quot;$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11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73808625359534"/>
          <c:y val="0.45384448656103688"/>
          <c:w val="0.15837447285381462"/>
          <c:h val="0.17555387054751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157162</xdr:rowOff>
    </xdr:from>
    <xdr:to>
      <xdr:col>11</xdr:col>
      <xdr:colOff>19050</xdr:colOff>
      <xdr:row>12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1285875</xdr:colOff>
      <xdr:row>1</xdr:row>
      <xdr:rowOff>149618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257300" cy="31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log.robotiq.com/buying-a-robot-is-cheaper-than-outsourcing-in-china" TargetMode="External"/><Relationship Id="rId1" Type="http://schemas.openxmlformats.org/officeDocument/2006/relationships/hyperlink" Target="http://blog.robotiq.com/how-long-before-i-can-payback-my-robot-investmen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31" zoomScaleNormal="100" workbookViewId="0">
      <selection activeCell="H45" sqref="H45"/>
    </sheetView>
  </sheetViews>
  <sheetFormatPr baseColWidth="10" defaultColWidth="9.140625" defaultRowHeight="15" x14ac:dyDescent="0.25"/>
  <cols>
    <col min="1" max="1" width="21" customWidth="1"/>
    <col min="2" max="3" width="18.7109375" customWidth="1"/>
    <col min="5" max="5" width="9.140625" customWidth="1"/>
    <col min="7" max="7" width="5.140625" customWidth="1"/>
    <col min="8" max="11" width="24" customWidth="1"/>
  </cols>
  <sheetData>
    <row r="1" spans="1:13" x14ac:dyDescent="0.25">
      <c r="A1" s="41"/>
    </row>
    <row r="2" spans="1:13" x14ac:dyDescent="0.25">
      <c r="B2" s="2"/>
      <c r="C2" s="3"/>
    </row>
    <row r="3" spans="1:13" ht="18.75" x14ac:dyDescent="0.25">
      <c r="A3" s="16" t="s">
        <v>0</v>
      </c>
      <c r="B3" s="9" t="s">
        <v>9</v>
      </c>
      <c r="C3" s="28" t="s">
        <v>8</v>
      </c>
    </row>
    <row r="4" spans="1:13" ht="32.25" customHeight="1" x14ac:dyDescent="0.25">
      <c r="A4" s="4" t="s">
        <v>3</v>
      </c>
      <c r="B4" s="32">
        <v>0</v>
      </c>
      <c r="C4" s="28">
        <v>1</v>
      </c>
    </row>
    <row r="5" spans="1:13" ht="32.25" customHeight="1" x14ac:dyDescent="0.25">
      <c r="A5" s="4" t="s">
        <v>35</v>
      </c>
      <c r="B5" s="32">
        <v>0</v>
      </c>
      <c r="C5" s="28">
        <v>40</v>
      </c>
    </row>
    <row r="6" spans="1:13" ht="32.25" customHeight="1" x14ac:dyDescent="0.25">
      <c r="A6" s="4" t="s">
        <v>39</v>
      </c>
      <c r="B6" s="32">
        <v>0</v>
      </c>
      <c r="C6" s="28">
        <v>2</v>
      </c>
    </row>
    <row r="7" spans="1:13" ht="32.25" customHeight="1" x14ac:dyDescent="0.25">
      <c r="A7" s="4" t="s">
        <v>38</v>
      </c>
      <c r="B7" s="33">
        <v>0</v>
      </c>
      <c r="C7" s="29">
        <v>50000</v>
      </c>
    </row>
    <row r="8" spans="1:13" ht="32.25" customHeight="1" x14ac:dyDescent="0.25">
      <c r="A8" s="4" t="s">
        <v>40</v>
      </c>
      <c r="B8" s="33">
        <v>0</v>
      </c>
      <c r="C8" s="29">
        <v>7500</v>
      </c>
    </row>
    <row r="9" spans="1:13" ht="32.25" customHeight="1" x14ac:dyDescent="0.25">
      <c r="A9" s="4" t="s">
        <v>5</v>
      </c>
      <c r="B9" s="33">
        <v>0</v>
      </c>
      <c r="C9" s="29">
        <v>10000</v>
      </c>
    </row>
    <row r="10" spans="1:13" ht="32.25" customHeight="1" x14ac:dyDescent="0.25">
      <c r="A10" s="4" t="s">
        <v>6</v>
      </c>
      <c r="B10" s="33">
        <v>0</v>
      </c>
      <c r="C10" s="29">
        <v>7500</v>
      </c>
    </row>
    <row r="11" spans="1:13" ht="8.25" customHeight="1" x14ac:dyDescent="0.25">
      <c r="A11" s="11"/>
      <c r="B11" s="6"/>
      <c r="C11" s="30"/>
    </row>
    <row r="12" spans="1:13" ht="15" customHeight="1" x14ac:dyDescent="0.25">
      <c r="A12" s="12" t="s">
        <v>7</v>
      </c>
      <c r="B12" s="13">
        <f>B4*B6*B7+B8+B9+B10</f>
        <v>0</v>
      </c>
      <c r="C12" s="31">
        <f>C4*C6*C7+C8+C9+C10</f>
        <v>125000</v>
      </c>
    </row>
    <row r="13" spans="1:13" x14ac:dyDescent="0.25">
      <c r="A13" s="1"/>
    </row>
    <row r="14" spans="1:13" ht="18.75" x14ac:dyDescent="0.3">
      <c r="A14" s="15" t="s">
        <v>10</v>
      </c>
      <c r="B14" s="9" t="s">
        <v>9</v>
      </c>
      <c r="C14" s="9" t="s">
        <v>8</v>
      </c>
      <c r="G14" s="19" t="s">
        <v>26</v>
      </c>
      <c r="H14" s="19" t="s">
        <v>27</v>
      </c>
      <c r="I14" s="19" t="s">
        <v>29</v>
      </c>
      <c r="J14" s="19" t="s">
        <v>31</v>
      </c>
      <c r="K14" s="19" t="s">
        <v>33</v>
      </c>
      <c r="L14" s="3"/>
      <c r="M14" s="3"/>
    </row>
    <row r="15" spans="1:13" ht="27" customHeight="1" x14ac:dyDescent="0.25">
      <c r="A15" s="4" t="s">
        <v>11</v>
      </c>
      <c r="B15" s="34">
        <v>0</v>
      </c>
      <c r="C15" s="5">
        <v>35000</v>
      </c>
      <c r="G15" s="20"/>
      <c r="H15" s="21" t="s">
        <v>28</v>
      </c>
      <c r="I15" s="21" t="s">
        <v>30</v>
      </c>
      <c r="J15" s="21" t="s">
        <v>32</v>
      </c>
      <c r="K15" s="20"/>
      <c r="L15" s="3"/>
      <c r="M15" s="3"/>
    </row>
    <row r="16" spans="1:13" ht="27" customHeight="1" x14ac:dyDescent="0.25">
      <c r="A16" s="4" t="s">
        <v>12</v>
      </c>
      <c r="B16" s="34">
        <v>0</v>
      </c>
      <c r="C16" s="5">
        <v>4800</v>
      </c>
      <c r="G16" s="3">
        <v>1</v>
      </c>
      <c r="H16" s="22">
        <f>$B$27*-1</f>
        <v>0</v>
      </c>
      <c r="I16" s="22">
        <f>$B$12-$B$38</f>
        <v>0</v>
      </c>
      <c r="J16" s="22">
        <f>I16+H16</f>
        <v>0</v>
      </c>
      <c r="K16" s="22">
        <f>J16</f>
        <v>0</v>
      </c>
    </row>
    <row r="17" spans="1:11" ht="27" customHeight="1" x14ac:dyDescent="0.25">
      <c r="A17" s="4" t="s">
        <v>13</v>
      </c>
      <c r="B17" s="34">
        <v>0</v>
      </c>
      <c r="C17" s="5">
        <v>1000</v>
      </c>
      <c r="G17" s="3">
        <v>2</v>
      </c>
      <c r="H17" s="22">
        <f>$B$41*-1</f>
        <v>0</v>
      </c>
      <c r="I17" s="22">
        <f>I16*1.02</f>
        <v>0</v>
      </c>
      <c r="J17" s="22">
        <f t="shared" ref="J17:J20" si="0">I17+H17</f>
        <v>0</v>
      </c>
      <c r="K17" s="22">
        <f>K16+J17</f>
        <v>0</v>
      </c>
    </row>
    <row r="18" spans="1:11" ht="27" customHeight="1" x14ac:dyDescent="0.25">
      <c r="A18" s="4" t="s">
        <v>14</v>
      </c>
      <c r="B18" s="34">
        <v>0</v>
      </c>
      <c r="C18" s="5">
        <v>0</v>
      </c>
      <c r="G18" s="3">
        <v>3</v>
      </c>
      <c r="H18" s="22">
        <f>$B$41*-1</f>
        <v>0</v>
      </c>
      <c r="I18" s="22">
        <f t="shared" ref="I18:I20" si="1">I17*1.02</f>
        <v>0</v>
      </c>
      <c r="J18" s="22">
        <f t="shared" si="0"/>
        <v>0</v>
      </c>
      <c r="K18" s="22">
        <f t="shared" ref="K18:K20" si="2">K17+J18</f>
        <v>0</v>
      </c>
    </row>
    <row r="19" spans="1:11" ht="27" customHeight="1" x14ac:dyDescent="0.25">
      <c r="A19" s="4" t="s">
        <v>15</v>
      </c>
      <c r="B19" s="34">
        <v>0</v>
      </c>
      <c r="C19" s="5">
        <v>0</v>
      </c>
      <c r="G19" s="3">
        <v>4</v>
      </c>
      <c r="H19" s="22">
        <f>$B$41*-1</f>
        <v>0</v>
      </c>
      <c r="I19" s="22">
        <f t="shared" si="1"/>
        <v>0</v>
      </c>
      <c r="J19" s="22">
        <f t="shared" si="0"/>
        <v>0</v>
      </c>
      <c r="K19" s="22">
        <f t="shared" si="2"/>
        <v>0</v>
      </c>
    </row>
    <row r="20" spans="1:11" ht="27" customHeight="1" x14ac:dyDescent="0.25">
      <c r="A20" s="4" t="s">
        <v>16</v>
      </c>
      <c r="B20" s="34">
        <v>0</v>
      </c>
      <c r="C20" s="5">
        <v>0</v>
      </c>
      <c r="G20" s="3">
        <v>5</v>
      </c>
      <c r="H20" s="22">
        <f>$B$41*-1</f>
        <v>0</v>
      </c>
      <c r="I20" s="22">
        <f t="shared" si="1"/>
        <v>0</v>
      </c>
      <c r="J20" s="22">
        <f t="shared" si="0"/>
        <v>0</v>
      </c>
      <c r="K20" s="22">
        <f t="shared" si="2"/>
        <v>0</v>
      </c>
    </row>
    <row r="21" spans="1:11" ht="27" customHeight="1" x14ac:dyDescent="0.25">
      <c r="A21" s="4" t="s">
        <v>17</v>
      </c>
      <c r="B21" s="34">
        <v>0</v>
      </c>
      <c r="C21" s="5">
        <v>800</v>
      </c>
      <c r="G21" s="3"/>
      <c r="H21" s="22"/>
      <c r="I21" s="22"/>
      <c r="J21" s="22"/>
      <c r="K21" s="22"/>
    </row>
    <row r="22" spans="1:11" ht="27" customHeight="1" x14ac:dyDescent="0.25">
      <c r="A22" s="4" t="s">
        <v>18</v>
      </c>
      <c r="B22" s="34">
        <v>0</v>
      </c>
      <c r="C22" s="5">
        <v>500</v>
      </c>
      <c r="G22" s="3"/>
      <c r="H22" s="22"/>
      <c r="I22" s="22"/>
      <c r="J22" s="22"/>
      <c r="K22" s="22"/>
    </row>
    <row r="23" spans="1:11" ht="27" customHeight="1" x14ac:dyDescent="0.25">
      <c r="A23" s="4" t="s">
        <v>19</v>
      </c>
      <c r="B23" s="34">
        <v>0</v>
      </c>
      <c r="C23" s="5">
        <v>1000</v>
      </c>
      <c r="G23" s="3"/>
      <c r="H23" s="22"/>
      <c r="I23" s="22"/>
      <c r="J23" s="22"/>
      <c r="K23" s="22"/>
    </row>
    <row r="24" spans="1:11" ht="27" customHeight="1" x14ac:dyDescent="0.25">
      <c r="A24" s="4" t="s">
        <v>21</v>
      </c>
      <c r="B24" s="34">
        <v>0</v>
      </c>
      <c r="C24" s="5">
        <v>2000</v>
      </c>
      <c r="G24" s="3"/>
      <c r="H24" s="22"/>
      <c r="I24" s="22"/>
      <c r="J24" s="22"/>
      <c r="K24" s="22"/>
    </row>
    <row r="25" spans="1:11" ht="27" customHeight="1" x14ac:dyDescent="0.25">
      <c r="A25" s="4" t="s">
        <v>20</v>
      </c>
      <c r="B25" s="34">
        <v>0</v>
      </c>
      <c r="C25" s="5">
        <v>4000</v>
      </c>
      <c r="G25" s="3"/>
      <c r="H25" s="22"/>
      <c r="I25" s="22"/>
      <c r="J25" s="22"/>
      <c r="K25" s="22"/>
    </row>
    <row r="26" spans="1:11" ht="7.5" customHeight="1" x14ac:dyDescent="0.25">
      <c r="A26" s="6"/>
      <c r="B26" s="6"/>
      <c r="C26" s="6"/>
    </row>
    <row r="27" spans="1:11" x14ac:dyDescent="0.25">
      <c r="A27" s="7" t="s">
        <v>22</v>
      </c>
      <c r="B27" s="8">
        <f>SUM(B15:B25)</f>
        <v>0</v>
      </c>
      <c r="C27" s="8">
        <f>SUM(C15:C25)</f>
        <v>49100</v>
      </c>
    </row>
    <row r="29" spans="1:11" ht="15.75" x14ac:dyDescent="0.25">
      <c r="A29" s="38" t="s">
        <v>23</v>
      </c>
      <c r="B29" s="36" t="s">
        <v>9</v>
      </c>
      <c r="C29" s="9" t="s">
        <v>8</v>
      </c>
    </row>
    <row r="30" spans="1:11" ht="31.5" customHeight="1" x14ac:dyDescent="0.25">
      <c r="A30" s="37" t="s">
        <v>3</v>
      </c>
      <c r="B30" s="32">
        <v>0</v>
      </c>
      <c r="C30" s="9">
        <v>0.5</v>
      </c>
      <c r="H30" s="24" t="s">
        <v>41</v>
      </c>
      <c r="I30" s="18" t="e">
        <f>B27/(B12-B38)</f>
        <v>#DIV/0!</v>
      </c>
      <c r="J30" s="40" t="s">
        <v>43</v>
      </c>
    </row>
    <row r="31" spans="1:11" ht="31.5" customHeight="1" x14ac:dyDescent="0.25">
      <c r="A31" s="4" t="s">
        <v>2</v>
      </c>
      <c r="B31" s="32">
        <v>0</v>
      </c>
      <c r="C31" s="9">
        <v>2</v>
      </c>
      <c r="H31" s="24" t="s">
        <v>42</v>
      </c>
      <c r="I31" s="18" t="e">
        <f>I30*12</f>
        <v>#DIV/0!</v>
      </c>
      <c r="J31" s="40" t="s">
        <v>43</v>
      </c>
    </row>
    <row r="32" spans="1:11" ht="31.5" customHeight="1" x14ac:dyDescent="0.25">
      <c r="A32" s="4" t="s">
        <v>1</v>
      </c>
      <c r="B32" s="33">
        <v>0</v>
      </c>
      <c r="C32" s="10">
        <v>50000</v>
      </c>
      <c r="H32" s="24" t="s">
        <v>34</v>
      </c>
      <c r="I32" s="26" t="e">
        <f>((B41*5)+B27)/(B36*B5*2*5)</f>
        <v>#DIV/0!</v>
      </c>
      <c r="J32" s="40" t="s">
        <v>44</v>
      </c>
    </row>
    <row r="33" spans="1:10" ht="31.5" customHeight="1" x14ac:dyDescent="0.25">
      <c r="A33" s="4" t="s">
        <v>4</v>
      </c>
      <c r="B33" s="33">
        <v>0</v>
      </c>
      <c r="C33" s="10">
        <v>1000</v>
      </c>
      <c r="H33" s="25" t="s">
        <v>37</v>
      </c>
      <c r="I33" s="27">
        <f>K25</f>
        <v>0</v>
      </c>
      <c r="J33" s="40" t="s">
        <v>45</v>
      </c>
    </row>
    <row r="34" spans="1:10" ht="31.5" customHeight="1" x14ac:dyDescent="0.25">
      <c r="A34" s="4" t="s">
        <v>5</v>
      </c>
      <c r="B34" s="33">
        <v>0</v>
      </c>
      <c r="C34" s="10">
        <v>2000</v>
      </c>
    </row>
    <row r="35" spans="1:10" ht="31.5" customHeight="1" x14ac:dyDescent="0.25">
      <c r="A35" s="4" t="s">
        <v>6</v>
      </c>
      <c r="B35" s="33">
        <v>0</v>
      </c>
      <c r="C35" s="10">
        <v>10000</v>
      </c>
    </row>
    <row r="36" spans="1:10" ht="31.5" customHeight="1" x14ac:dyDescent="0.25">
      <c r="A36" s="4" t="s">
        <v>36</v>
      </c>
      <c r="B36" s="35">
        <v>0</v>
      </c>
      <c r="C36" s="23">
        <v>50</v>
      </c>
    </row>
    <row r="37" spans="1:10" x14ac:dyDescent="0.25">
      <c r="A37" s="11"/>
      <c r="B37" s="6"/>
      <c r="C37" s="6"/>
      <c r="E37" s="42" t="s">
        <v>46</v>
      </c>
      <c r="F37" s="42"/>
      <c r="G37" s="42"/>
      <c r="H37" s="43" t="s">
        <v>47</v>
      </c>
      <c r="I37" s="43"/>
      <c r="J37" s="43"/>
    </row>
    <row r="38" spans="1:10" x14ac:dyDescent="0.25">
      <c r="A38" s="17" t="s">
        <v>23</v>
      </c>
      <c r="B38" s="13">
        <f>B30*B31*B32+B33+B34+B35</f>
        <v>0</v>
      </c>
      <c r="C38" s="13">
        <f>C30*C31*C32+C33+C34+C35</f>
        <v>63000</v>
      </c>
      <c r="H38" s="43" t="s">
        <v>48</v>
      </c>
      <c r="I38" s="43"/>
      <c r="J38" s="43"/>
    </row>
    <row r="40" spans="1:10" ht="37.5" x14ac:dyDescent="0.3">
      <c r="A40" s="39" t="s">
        <v>24</v>
      </c>
      <c r="B40" s="36" t="s">
        <v>9</v>
      </c>
      <c r="C40" s="14" t="s">
        <v>8</v>
      </c>
    </row>
    <row r="41" spans="1:10" ht="30" x14ac:dyDescent="0.25">
      <c r="A41" s="4" t="s">
        <v>25</v>
      </c>
      <c r="B41" s="33">
        <v>0</v>
      </c>
      <c r="C41" s="10">
        <v>300</v>
      </c>
    </row>
  </sheetData>
  <mergeCells count="3">
    <mergeCell ref="E37:G37"/>
    <mergeCell ref="H37:J37"/>
    <mergeCell ref="H38:J38"/>
  </mergeCells>
  <hyperlinks>
    <hyperlink ref="H37:J37" r:id="rId1" display="How Long to Payback my Robot Investment?"/>
    <hyperlink ref="H38:J38" r:id="rId2" display="Buying a Robot is Cheaper Than Outsourcing to China"/>
  </hyperlinks>
  <pageMargins left="0.7" right="0.7" top="0.75" bottom="0.75" header="0.3" footer="0.3"/>
  <pageSetup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mathieu.belanger.b</dc:creator>
  <cp:lastModifiedBy>Melissande Guy</cp:lastModifiedBy>
  <cp:lastPrinted>2015-02-12T19:46:59Z</cp:lastPrinted>
  <dcterms:created xsi:type="dcterms:W3CDTF">2015-02-04T19:49:59Z</dcterms:created>
  <dcterms:modified xsi:type="dcterms:W3CDTF">2015-02-26T21:36:41Z</dcterms:modified>
</cp:coreProperties>
</file>